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SeanA\OneDrive - The Health Foundation\Desktop\"/>
    </mc:Choice>
  </mc:AlternateContent>
  <xr:revisionPtr revIDLastSave="0" documentId="8_{648DE75A-93AC-4D02-BE11-19EC33A449E5}" xr6:coauthVersionLast="47" xr6:coauthVersionMax="47" xr10:uidLastSave="{00000000-0000-0000-0000-000000000000}"/>
  <bookViews>
    <workbookView xWindow="-110" yWindow="-110" windowWidth="19420" windowHeight="11500" xr2:uid="{3A421BE8-3F3D-4A22-A7A3-57C5F5958C35}"/>
  </bookViews>
  <sheets>
    <sheet name="Current analysis" sheetId="1" r:id="rId1"/>
    <sheet name="Historical overvie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6" i="1" l="1"/>
  <c r="F26" i="1"/>
  <c r="D26" i="1"/>
  <c r="I13" i="1"/>
  <c r="J13" i="1"/>
  <c r="K13" i="1"/>
  <c r="I14" i="1"/>
  <c r="J14" i="1"/>
  <c r="K14" i="1"/>
  <c r="I15" i="1"/>
  <c r="J15" i="1"/>
  <c r="K15" i="1"/>
  <c r="I16" i="1"/>
  <c r="J16" i="1"/>
  <c r="K16" i="1"/>
  <c r="J17" i="1"/>
  <c r="K17" i="1"/>
  <c r="J18" i="1"/>
  <c r="K18" i="1"/>
  <c r="J19" i="1"/>
  <c r="K19" i="1"/>
  <c r="J20" i="1"/>
  <c r="K20" i="1"/>
  <c r="J21" i="1"/>
  <c r="K21" i="1"/>
  <c r="J22" i="1"/>
  <c r="K22" i="1"/>
  <c r="J23" i="1"/>
  <c r="K23" i="1"/>
  <c r="J24" i="1"/>
  <c r="K24" i="1"/>
  <c r="I17" i="1"/>
  <c r="I18" i="1"/>
  <c r="I19" i="1"/>
  <c r="I20" i="1"/>
  <c r="I21" i="1"/>
  <c r="I22" i="1"/>
  <c r="I23" i="1"/>
  <c r="I24" i="1"/>
  <c r="D35" i="1" l="1"/>
  <c r="E35" i="1"/>
  <c r="F35" i="1"/>
  <c r="C35" i="1"/>
  <c r="D31" i="1" l="1"/>
  <c r="D32" i="1" s="1"/>
  <c r="E31" i="1"/>
  <c r="E34" i="1" s="1"/>
  <c r="F31" i="1"/>
  <c r="F34" i="1" s="1"/>
  <c r="C31" i="1"/>
  <c r="C34" i="1" s="1"/>
  <c r="E28" i="1"/>
  <c r="E38" i="1" s="1"/>
  <c r="E39" i="1" s="1"/>
  <c r="F28" i="1"/>
  <c r="F38" i="1" s="1"/>
  <c r="F39" i="1" s="1"/>
  <c r="D28" i="1"/>
  <c r="D38" i="1" s="1"/>
  <c r="D39" i="1" s="1"/>
  <c r="C32" i="1" l="1"/>
  <c r="E32" i="1"/>
  <c r="D34" i="1"/>
  <c r="F32" i="1"/>
</calcChain>
</file>

<file path=xl/sharedStrings.xml><?xml version="1.0" encoding="utf-8"?>
<sst xmlns="http://schemas.openxmlformats.org/spreadsheetml/2006/main" count="184" uniqueCount="116">
  <si>
    <t>Prices (£bn)</t>
  </si>
  <si>
    <t>Scenario</t>
  </si>
  <si>
    <t>Baseline</t>
  </si>
  <si>
    <t>Projected adult social care spending power</t>
  </si>
  <si>
    <t>2023/24</t>
  </si>
  <si>
    <t>2024/25</t>
  </si>
  <si>
    <t>2025/26</t>
  </si>
  <si>
    <t>2026/27</t>
  </si>
  <si>
    <t>2027/28</t>
  </si>
  <si>
    <t>2028/29</t>
  </si>
  <si>
    <t>2029/30</t>
  </si>
  <si>
    <t>2030/31</t>
  </si>
  <si>
    <t>Total absolute change (£bn)</t>
  </si>
  <si>
    <t>Total percentage change</t>
  </si>
  <si>
    <t>Annual absolute change (£bn)</t>
  </si>
  <si>
    <t>CAGR</t>
  </si>
  <si>
    <t>% increase above core spending power</t>
  </si>
  <si>
    <t>A summary of our analysis and key figures</t>
  </si>
  <si>
    <t>A fork in the road: next steps for social care funding reform </t>
  </si>
  <si>
    <t>What should be done to fix the crisis in social care?</t>
  </si>
  <si>
    <t>General election 2019</t>
  </si>
  <si>
    <t>2020 update</t>
  </si>
  <si>
    <t>2021 update</t>
  </si>
  <si>
    <t>May 2018</t>
  </si>
  <si>
    <t>Aug 2019</t>
  </si>
  <si>
    <t>Nov 2019</t>
  </si>
  <si>
    <t>Feb 2021</t>
  </si>
  <si>
    <t>Gap in social funding calculated up to 2020/21</t>
  </si>
  <si>
    <t>Gap in social funding calculated up to 2023/24</t>
  </si>
  <si>
    <t>Gap in social funding calculated up to 2030/31</t>
  </si>
  <si>
    <t>Additional funding needed to:</t>
  </si>
  <si>
    <t>Uses 2018/19 prices and 2016/17 as a base year</t>
  </si>
  <si>
    <t>Uses 2019/20 prices and 2017/18 as a base year</t>
  </si>
  <si>
    <t>Uses 2019/20 prices and 2018/19 as a base year</t>
  </si>
  <si>
    <t>Uses 2020/21 prices and 2018/19 as a base year</t>
  </si>
  <si>
    <t>Uses 2021/22 prices and 2019/20 as a base year</t>
  </si>
  <si>
    <t>£1.5bn</t>
  </si>
  <si>
    <t>£2.7bn</t>
  </si>
  <si>
    <t>£2.4bn</t>
  </si>
  <si>
    <t>£2.1bn</t>
  </si>
  <si>
    <t>£1.9bn</t>
  </si>
  <si>
    <t>£6.1bn</t>
  </si>
  <si>
    <t>Meet future demand and increase pay</t>
  </si>
  <si>
    <t>Not in analysis</t>
  </si>
  <si>
    <t>£4.4bn</t>
  </si>
  <si>
    <t>£4.1bn</t>
  </si>
  <si>
    <t>£3.9bn</t>
  </si>
  <si>
    <t>Recover peak spending levels – return to 2009/10 spending (the highest total spending) (not in current scenarios)</t>
  </si>
  <si>
    <t>£8.0bn</t>
  </si>
  <si>
    <t>Recover peak spending levels – return to 2010/11 levels of spending (the highest in per capita terms)</t>
  </si>
  <si>
    <t>£10.0bn</t>
  </si>
  <si>
    <t>Recover peak spending levels and increase pay</t>
  </si>
  <si>
    <t>£12.5bn</t>
  </si>
  <si>
    <t>£12.2bn</t>
  </si>
  <si>
    <t>£12.1bn</t>
  </si>
  <si>
    <t>£4.2bn</t>
  </si>
  <si>
    <t>£8.9bn</t>
  </si>
  <si>
    <t>£5.5bn</t>
  </si>
  <si>
    <t>£6.0bn</t>
  </si>
  <si>
    <t>£11.1bn</t>
  </si>
  <si>
    <t>£7.7bn</t>
  </si>
  <si>
    <t>£8.6bn</t>
  </si>
  <si>
    <t>£14.4bn</t>
  </si>
  <si>
    <t>Bring in free personal care, along the lines of the Scottish model **</t>
  </si>
  <si>
    <t>£7.0bn</t>
  </si>
  <si>
    <t>£5.0bn</t>
  </si>
  <si>
    <t>Bring in a cap on social care costs ***</t>
  </si>
  <si>
    <t>£5.0bn (based on a cap of £75,000 and a floor of £100,000)</t>
  </si>
  <si>
    <t>£2.1bn (based on a cap of £78,000 and an upper capital limit of £100,000 for residential care only)</t>
  </si>
  <si>
    <t>£2.0bn (based on a cap of £78,000 and an upper capital limit of £100,000 for residential care only)</t>
  </si>
  <si>
    <t>£3.1bn (based on a cap of £46,000 and an upper capital limit of £125,000 for residential care only.)</t>
  </si>
  <si>
    <t>£3.0bn (based on a cap of £46,000 and an upper capital limit of £125,000 for residential care only)</t>
  </si>
  <si>
    <t>2032/33</t>
  </si>
  <si>
    <t>Total increase above core spending power (£bn)</t>
  </si>
  <si>
    <t>2023 update</t>
  </si>
  <si>
    <t>Uses 2022/23 prices and 2021/22 as a base year</t>
  </si>
  <si>
    <t>£8.3bn</t>
  </si>
  <si>
    <t>£11.6bn</t>
  </si>
  <si>
    <t>£14.6bn</t>
  </si>
  <si>
    <t>£18.4bn</t>
  </si>
  <si>
    <t>£0.6bn</t>
  </si>
  <si>
    <t>£3.1bn</t>
  </si>
  <si>
    <t>£5.4bn</t>
  </si>
  <si>
    <t>£8.4bn</t>
  </si>
  <si>
    <t>Social care funding gap: Our estimates of what it would cost to meet growing demand and improve adult social care in England</t>
  </si>
  <si>
    <t>Pressures for social care funding calculated up to 2032/33</t>
  </si>
  <si>
    <t>Gap in social care funding calculated up to 2024/25</t>
  </si>
  <si>
    <t>Meet future demand, improve access to care and cover the full cost of care (Scenario 4)</t>
  </si>
  <si>
    <t>Meet future demand and additional cost pressures</t>
  </si>
  <si>
    <t>Meet future demand, additional cost pressures and improve access to care</t>
  </si>
  <si>
    <t>Meet future demand, additional cost pressures, improve access and pay more for care</t>
  </si>
  <si>
    <t xml:space="preserve">Funding pressure 2034/35 </t>
  </si>
  <si>
    <t>2023/24 to 2034/35</t>
  </si>
  <si>
    <t xml:space="preserve">Source: Health Foundation analysis of NHS Digital, Adult Social Care Activity and Finance Return 2023/24.
</t>
  </si>
  <si>
    <t>2031/22</t>
  </si>
  <si>
    <t>2033/34</t>
  </si>
  <si>
    <t>2034/35</t>
  </si>
  <si>
    <t>2025 update</t>
  </si>
  <si>
    <t>Pressures for social care funding calculated up to 2034/35</t>
  </si>
  <si>
    <t>Meet future demand (Scenario 1)*</t>
  </si>
  <si>
    <t>Meet future demand and improve access to care (Scenario 2)*</t>
  </si>
  <si>
    <t>Meet future demand and cover the full cost of care (Scenario 3)*</t>
  </si>
  <si>
    <t xml:space="preserve">Between 2018 and 2025 the Health Foundation carried out analysis of the challenges facing the social care sector, the funding needed to meet growing demand and improve access to the service and the cost of different policy options, such as providing everyone with free personal care. Below we present the key figures in these analyses to show how our funding pressure estimates has changed over time, together with our most recent estimates. </t>
  </si>
  <si>
    <t>Updated, May 2025</t>
  </si>
  <si>
    <t>Note: All figures below (columns C-F) are in real terms at 2024/25 prices. To read more about our social care funding pressure scenarios visit www.health.org.uk/REAL/socialcare</t>
  </si>
  <si>
    <t>Uses 2024/25 prices and 2023/24 as a base year</t>
  </si>
  <si>
    <r>
      <rPr>
        <b/>
        <sz val="11"/>
        <color theme="1"/>
        <rFont val="Arial"/>
        <family val="2"/>
      </rPr>
      <t>Notes on the latest update:</t>
    </r>
    <r>
      <rPr>
        <sz val="11"/>
        <color theme="1"/>
        <rFont val="Arial"/>
        <family val="2"/>
      </rPr>
      <t xml:space="preserve">
• For the 2025 update,  scenarios were consolidated so that they built upon eachother.
• Changes to Employer National Insurance contributions and the National Minimum Wage were accounted for across all scenarios under 'additional cost pressures' in the 2025 update onwards</t>
    </r>
  </si>
  <si>
    <t>£9.1bn</t>
  </si>
  <si>
    <t>£15.4bn</t>
  </si>
  <si>
    <t>£12.7bn</t>
  </si>
  <si>
    <t>Funding pressure 2028/29</t>
  </si>
  <si>
    <t>£3.4bn</t>
  </si>
  <si>
    <t>£6.4bn</t>
  </si>
  <si>
    <t>£8.7bn</t>
  </si>
  <si>
    <t>Pressures for social care funding calculated up to 2028/29</t>
  </si>
  <si>
    <t>FUNDING PRESSURES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</si>
</sst>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
    <numFmt numFmtId="165" formatCode="0.0%"/>
  </numFmts>
  <fonts count="15" x14ac:knownFonts="1">
    <font>
      <sz val="11"/>
      <color theme="1"/>
      <name val="Calibri"/>
      <family val="2"/>
      <scheme val="minor"/>
    </font>
    <font>
      <sz val="11"/>
      <color theme="1"/>
      <name val="Calibri"/>
      <family val="2"/>
      <scheme val="minor"/>
    </font>
    <font>
      <sz val="16"/>
      <color theme="1"/>
      <name val="Arial"/>
      <family val="2"/>
    </font>
    <font>
      <sz val="11"/>
      <color theme="1"/>
      <name val="Arial"/>
      <family val="2"/>
    </font>
    <font>
      <b/>
      <sz val="11"/>
      <color theme="1"/>
      <name val="Arial"/>
      <family val="2"/>
    </font>
    <font>
      <sz val="8"/>
      <name val="Calibri"/>
      <family val="2"/>
      <scheme val="minor"/>
    </font>
    <font>
      <b/>
      <sz val="14"/>
      <color theme="1"/>
      <name val="Arial"/>
      <family val="2"/>
    </font>
    <font>
      <sz val="9"/>
      <name val="Arial"/>
      <family val="2"/>
    </font>
    <font>
      <i/>
      <sz val="9"/>
      <name val="Arial"/>
      <family val="2"/>
    </font>
    <font>
      <sz val="11"/>
      <name val="Arial"/>
      <family val="2"/>
    </font>
    <font>
      <b/>
      <sz val="9"/>
      <name val="Arial"/>
      <family val="2"/>
    </font>
    <font>
      <b/>
      <sz val="8"/>
      <name val="Arial"/>
      <family val="2"/>
    </font>
    <font>
      <sz val="8"/>
      <name val="Arial"/>
      <family val="2"/>
    </font>
    <font>
      <b/>
      <sz val="16"/>
      <color theme="1"/>
      <name val="Arial"/>
      <family val="2"/>
    </font>
    <font>
      <sz val="12"/>
      <name val="Arial"/>
      <family val="2"/>
    </font>
  </fonts>
  <fills count="5">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81">
    <xf numFmtId="0" fontId="0" fillId="0" borderId="0" xfId="0"/>
    <xf numFmtId="0" fontId="2" fillId="0" borderId="0" xfId="0" applyFont="1"/>
    <xf numFmtId="0" fontId="3" fillId="0" borderId="0" xfId="0" applyFont="1"/>
    <xf numFmtId="0" fontId="4" fillId="0" borderId="1" xfId="0" applyFont="1" applyBorder="1" applyAlignment="1">
      <alignment horizontal="center"/>
    </xf>
    <xf numFmtId="0" fontId="4" fillId="0" borderId="2" xfId="0" applyFont="1" applyBorder="1" applyAlignment="1">
      <alignment horizontal="center"/>
    </xf>
    <xf numFmtId="0" fontId="3" fillId="0" borderId="0" xfId="0" applyFont="1" applyAlignment="1">
      <alignment vertical="center" wrapText="1"/>
    </xf>
    <xf numFmtId="0" fontId="3" fillId="0" borderId="0" xfId="0" applyFont="1" applyAlignment="1">
      <alignment horizontal="center"/>
    </xf>
    <xf numFmtId="0" fontId="3" fillId="0" borderId="0" xfId="0" applyFont="1" applyAlignment="1">
      <alignment horizontal="right"/>
    </xf>
    <xf numFmtId="0" fontId="4" fillId="0" borderId="4" xfId="0" applyFont="1" applyBorder="1"/>
    <xf numFmtId="0" fontId="4" fillId="0" borderId="4" xfId="0" applyFont="1" applyBorder="1" applyAlignment="1">
      <alignment horizontal="center"/>
    </xf>
    <xf numFmtId="0" fontId="3" fillId="0" borderId="4" xfId="0" applyFont="1" applyBorder="1" applyAlignment="1">
      <alignment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xf>
    <xf numFmtId="164" fontId="3" fillId="0" borderId="0" xfId="0" applyNumberFormat="1" applyFont="1" applyAlignment="1">
      <alignment horizontal="center"/>
    </xf>
    <xf numFmtId="164" fontId="3" fillId="0" borderId="3" xfId="0" applyNumberFormat="1" applyFont="1" applyBorder="1" applyAlignment="1">
      <alignment horizontal="center"/>
    </xf>
    <xf numFmtId="0" fontId="4" fillId="0" borderId="3" xfId="0" applyFont="1" applyBorder="1" applyAlignment="1">
      <alignment horizontal="left"/>
    </xf>
    <xf numFmtId="164" fontId="4" fillId="0" borderId="3" xfId="0" applyNumberFormat="1" applyFont="1" applyBorder="1" applyAlignment="1">
      <alignment horizontal="center"/>
    </xf>
    <xf numFmtId="0" fontId="4" fillId="2" borderId="3" xfId="0" applyFont="1" applyFill="1" applyBorder="1" applyAlignment="1">
      <alignment horizontal="left"/>
    </xf>
    <xf numFmtId="0" fontId="4" fillId="2" borderId="3" xfId="0" applyFont="1" applyFill="1" applyBorder="1"/>
    <xf numFmtId="164" fontId="4" fillId="2" borderId="3" xfId="0" applyNumberFormat="1" applyFont="1" applyFill="1" applyBorder="1" applyAlignment="1">
      <alignment horizontal="center"/>
    </xf>
    <xf numFmtId="0" fontId="3" fillId="2" borderId="0" xfId="0" applyFont="1" applyFill="1"/>
    <xf numFmtId="164" fontId="3" fillId="2" borderId="0" xfId="0" applyNumberFormat="1" applyFont="1" applyFill="1" applyAlignment="1">
      <alignment horizontal="center"/>
    </xf>
    <xf numFmtId="9" fontId="3" fillId="2" borderId="0" xfId="1" applyFont="1" applyFill="1" applyAlignment="1">
      <alignment horizontal="center"/>
    </xf>
    <xf numFmtId="0" fontId="3" fillId="2" borderId="0" xfId="0" applyFont="1" applyFill="1" applyAlignment="1">
      <alignment horizontal="center"/>
    </xf>
    <xf numFmtId="2" fontId="3" fillId="2" borderId="0" xfId="0" applyNumberFormat="1" applyFont="1" applyFill="1" applyAlignment="1">
      <alignment horizontal="center"/>
    </xf>
    <xf numFmtId="165" fontId="3" fillId="2" borderId="0" xfId="1" applyNumberFormat="1" applyFont="1" applyFill="1" applyAlignment="1">
      <alignment horizontal="center"/>
    </xf>
    <xf numFmtId="0" fontId="6" fillId="0" borderId="0" xfId="0" applyFont="1" applyAlignment="1">
      <alignment horizontal="left" vertical="center"/>
    </xf>
    <xf numFmtId="0" fontId="7" fillId="0" borderId="4" xfId="0" applyFont="1" applyBorder="1" applyAlignment="1">
      <alignment horizontal="center"/>
    </xf>
    <xf numFmtId="0" fontId="8" fillId="4" borderId="4" xfId="0" applyFont="1" applyFill="1" applyBorder="1" applyAlignment="1">
      <alignment horizontal="center"/>
    </xf>
    <xf numFmtId="0" fontId="7" fillId="0" borderId="4" xfId="0" applyFont="1" applyBorder="1" applyAlignment="1">
      <alignment horizontal="center" vertical="center" wrapText="1"/>
    </xf>
    <xf numFmtId="0" fontId="8" fillId="4" borderId="4" xfId="0" applyFont="1" applyFill="1" applyBorder="1" applyAlignment="1">
      <alignment horizontal="center" vertical="center"/>
    </xf>
    <xf numFmtId="0" fontId="9" fillId="0" borderId="0" xfId="0" applyFont="1"/>
    <xf numFmtId="0" fontId="10" fillId="3" borderId="9" xfId="0" applyFont="1" applyFill="1" applyBorder="1" applyAlignment="1">
      <alignment horizontal="center" vertical="center" wrapText="1"/>
    </xf>
    <xf numFmtId="0" fontId="10" fillId="0" borderId="9" xfId="0" applyFont="1" applyBorder="1" applyAlignment="1">
      <alignment horizontal="center" vertical="center" wrapText="1"/>
    </xf>
    <xf numFmtId="17" fontId="7" fillId="0" borderId="5" xfId="0" quotePrefix="1" applyNumberFormat="1" applyFont="1" applyBorder="1" applyAlignment="1">
      <alignment horizontal="center" vertical="center"/>
    </xf>
    <xf numFmtId="0" fontId="7" fillId="0" borderId="5" xfId="0" quotePrefix="1" applyFont="1" applyBorder="1" applyAlignment="1">
      <alignment horizontal="center" vertical="center"/>
    </xf>
    <xf numFmtId="0" fontId="11" fillId="0" borderId="0" xfId="0" applyFont="1" applyAlignment="1">
      <alignment horizontal="right"/>
    </xf>
    <xf numFmtId="0" fontId="12" fillId="0" borderId="0" xfId="0" applyFont="1" applyAlignment="1">
      <alignment horizontal="righ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17" fontId="7" fillId="0" borderId="5" xfId="0" applyNumberFormat="1" applyFont="1" applyBorder="1" applyAlignment="1">
      <alignment horizontal="center" vertical="center"/>
    </xf>
    <xf numFmtId="0" fontId="13" fillId="0" borderId="0" xfId="0" applyFont="1"/>
    <xf numFmtId="0" fontId="14" fillId="0" borderId="0" xfId="0" applyFont="1" applyAlignment="1">
      <alignment horizontal="left" wrapText="1"/>
    </xf>
    <xf numFmtId="0" fontId="12" fillId="0" borderId="6" xfId="0" applyFont="1" applyBorder="1" applyAlignment="1">
      <alignment horizontal="center" vertical="center" wrapText="1"/>
    </xf>
    <xf numFmtId="0" fontId="12" fillId="0" borderId="0" xfId="0" applyFont="1" applyAlignment="1">
      <alignment horizontal="center" vertical="center" wrapText="1"/>
    </xf>
    <xf numFmtId="0" fontId="7" fillId="0" borderId="8" xfId="0" applyFont="1" applyBorder="1" applyAlignment="1">
      <alignment horizontal="center"/>
    </xf>
    <xf numFmtId="8" fontId="7" fillId="0" borderId="8" xfId="0" applyNumberFormat="1" applyFont="1" applyBorder="1" applyAlignment="1">
      <alignment horizontal="center"/>
    </xf>
    <xf numFmtId="0" fontId="4" fillId="0" borderId="6" xfId="0" applyFont="1" applyBorder="1" applyAlignment="1">
      <alignment horizontal="center"/>
    </xf>
    <xf numFmtId="0" fontId="4" fillId="0" borderId="6" xfId="0" applyFont="1" applyBorder="1" applyAlignment="1">
      <alignment horizontal="center" vertical="center" wrapText="1"/>
    </xf>
    <xf numFmtId="164" fontId="3" fillId="0" borderId="0" xfId="0" applyNumberFormat="1" applyFont="1"/>
    <xf numFmtId="0" fontId="8" fillId="0" borderId="4" xfId="0" applyFont="1" applyBorder="1" applyAlignment="1">
      <alignment horizontal="center"/>
    </xf>
    <xf numFmtId="8" fontId="7" fillId="0" borderId="4" xfId="0" applyNumberFormat="1" applyFont="1" applyBorder="1" applyAlignment="1">
      <alignment horizontal="center"/>
    </xf>
    <xf numFmtId="0" fontId="8" fillId="0" borderId="4" xfId="0" applyFont="1" applyBorder="1" applyAlignment="1">
      <alignment horizontal="center" vertical="center"/>
    </xf>
    <xf numFmtId="164" fontId="3" fillId="0" borderId="10"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7" xfId="0" applyNumberFormat="1" applyFont="1" applyBorder="1" applyAlignment="1">
      <alignment horizontal="center" vertical="center"/>
    </xf>
    <xf numFmtId="164" fontId="3" fillId="0" borderId="6" xfId="0" applyNumberFormat="1" applyFont="1" applyBorder="1" applyAlignment="1">
      <alignment horizontal="center" vertical="center"/>
    </xf>
    <xf numFmtId="164" fontId="4" fillId="0" borderId="1"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2"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0" xfId="0" applyNumberFormat="1" applyFont="1" applyAlignment="1">
      <alignment horizontal="center" vertical="center"/>
    </xf>
    <xf numFmtId="0" fontId="3" fillId="0" borderId="15" xfId="0" applyFont="1" applyBorder="1" applyAlignment="1">
      <alignment horizont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17" fontId="7" fillId="0" borderId="7" xfId="0" applyNumberFormat="1" applyFont="1" applyBorder="1" applyAlignment="1">
      <alignment horizontal="center"/>
    </xf>
    <xf numFmtId="17" fontId="7" fillId="0" borderId="6" xfId="0" quotePrefix="1" applyNumberFormat="1" applyFont="1" applyBorder="1" applyAlignment="1">
      <alignment horizontal="center"/>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3" fillId="0" borderId="0" xfId="0" applyFont="1" applyAlignment="1">
      <alignment horizontal="left" vertical="top" wrapText="1"/>
    </xf>
    <xf numFmtId="0" fontId="14" fillId="0" borderId="0" xfId="0" applyFont="1" applyAlignment="1">
      <alignment horizontal="left" wrapText="1"/>
    </xf>
    <xf numFmtId="0" fontId="7" fillId="0" borderId="4" xfId="0" applyFont="1" applyBorder="1" applyAlignment="1">
      <alignment horizontal="center" vertical="center" wrapText="1"/>
    </xf>
    <xf numFmtId="0" fontId="12" fillId="0" borderId="0" xfId="0" applyFont="1" applyAlignment="1">
      <alignment horizontal="right" vertical="center"/>
    </xf>
    <xf numFmtId="0" fontId="12" fillId="0" borderId="6" xfId="0" applyFont="1" applyBorder="1" applyAlignment="1">
      <alignment horizontal="right" vertical="center"/>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17" fontId="7" fillId="0" borderId="7" xfId="0" quotePrefix="1" applyNumberFormat="1" applyFont="1" applyBorder="1" applyAlignment="1">
      <alignment horizontal="center"/>
    </xf>
    <xf numFmtId="17" fontId="7" fillId="0" borderId="0" xfId="0" quotePrefix="1" applyNumberFormat="1" applyFont="1" applyAlignment="1">
      <alignment horizontal="center"/>
    </xf>
    <xf numFmtId="0" fontId="10" fillId="0" borderId="12"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FB63-F6E8-43A0-AD29-C9A2D958A91A}">
  <dimension ref="B2:L39"/>
  <sheetViews>
    <sheetView showGridLines="0" tabSelected="1" zoomScale="85" zoomScaleNormal="85" workbookViewId="0">
      <selection activeCell="I9" sqref="I9"/>
    </sheetView>
  </sheetViews>
  <sheetFormatPr defaultColWidth="8.6328125" defaultRowHeight="14" x14ac:dyDescent="0.3"/>
  <cols>
    <col min="1" max="1" width="8.6328125" style="2"/>
    <col min="2" max="2" width="32.453125" style="2" customWidth="1"/>
    <col min="3" max="6" width="18.6328125" style="2" customWidth="1"/>
    <col min="7" max="7" width="8.6328125" style="2"/>
    <col min="8" max="11" width="18.6328125" style="2" customWidth="1"/>
    <col min="12" max="16384" width="8.6328125" style="2"/>
  </cols>
  <sheetData>
    <row r="2" spans="2:11" ht="20" x14ac:dyDescent="0.4">
      <c r="B2" s="42" t="s">
        <v>84</v>
      </c>
    </row>
    <row r="3" spans="2:11" ht="20" x14ac:dyDescent="0.4">
      <c r="B3" s="1"/>
    </row>
    <row r="4" spans="2:11" x14ac:dyDescent="0.3">
      <c r="B4" s="2" t="s">
        <v>103</v>
      </c>
    </row>
    <row r="5" spans="2:11" x14ac:dyDescent="0.3">
      <c r="B5" s="2" t="s">
        <v>93</v>
      </c>
    </row>
    <row r="6" spans="2:11" x14ac:dyDescent="0.3">
      <c r="B6" s="2" t="s">
        <v>104</v>
      </c>
    </row>
    <row r="8" spans="2:11" x14ac:dyDescent="0.3">
      <c r="B8" s="3" t="s">
        <v>0</v>
      </c>
      <c r="C8" s="4" t="s">
        <v>5</v>
      </c>
    </row>
    <row r="10" spans="2:11" x14ac:dyDescent="0.3">
      <c r="I10" s="64" t="s">
        <v>115</v>
      </c>
      <c r="J10" s="64"/>
      <c r="K10" s="64"/>
    </row>
    <row r="11" spans="2:11" x14ac:dyDescent="0.3">
      <c r="B11" s="8" t="s">
        <v>1</v>
      </c>
      <c r="C11" s="9" t="s">
        <v>2</v>
      </c>
      <c r="D11" s="9">
        <v>1</v>
      </c>
      <c r="E11" s="9">
        <v>2</v>
      </c>
      <c r="F11" s="9">
        <v>3</v>
      </c>
      <c r="H11" s="48"/>
      <c r="I11" s="4">
        <v>1</v>
      </c>
      <c r="J11" s="9">
        <v>2</v>
      </c>
      <c r="K11" s="9">
        <v>3</v>
      </c>
    </row>
    <row r="12" spans="2:11" s="5" customFormat="1" ht="84" x14ac:dyDescent="0.35">
      <c r="B12" s="10"/>
      <c r="C12" s="11" t="s">
        <v>3</v>
      </c>
      <c r="D12" s="11" t="s">
        <v>88</v>
      </c>
      <c r="E12" s="11" t="s">
        <v>89</v>
      </c>
      <c r="F12" s="11" t="s">
        <v>90</v>
      </c>
      <c r="H12" s="49"/>
      <c r="I12" s="11" t="s">
        <v>88</v>
      </c>
      <c r="J12" s="11" t="s">
        <v>89</v>
      </c>
      <c r="K12" s="11" t="s">
        <v>90</v>
      </c>
    </row>
    <row r="13" spans="2:11" x14ac:dyDescent="0.3">
      <c r="B13" s="12" t="s">
        <v>4</v>
      </c>
      <c r="C13" s="62">
        <v>26.863672783011666</v>
      </c>
      <c r="D13" s="62">
        <v>26.863672783011666</v>
      </c>
      <c r="E13" s="62">
        <v>26.863672783011666</v>
      </c>
      <c r="F13" s="62">
        <v>26.863672783011666</v>
      </c>
      <c r="I13" s="54">
        <f t="shared" ref="I13:I24" si="0">D13-$C13</f>
        <v>0</v>
      </c>
      <c r="J13" s="55">
        <f t="shared" ref="J13:J24" si="1">E13-$C13</f>
        <v>0</v>
      </c>
      <c r="K13" s="56">
        <f t="shared" ref="K13:K24" si="2">F13-$C13</f>
        <v>0</v>
      </c>
    </row>
    <row r="14" spans="2:11" x14ac:dyDescent="0.3">
      <c r="B14" s="12" t="s">
        <v>5</v>
      </c>
      <c r="C14" s="62">
        <v>27.623335649971708</v>
      </c>
      <c r="D14" s="62">
        <v>27.6621035814062</v>
      </c>
      <c r="E14" s="62">
        <v>29.005287220556784</v>
      </c>
      <c r="F14" s="62">
        <v>29.982738829056398</v>
      </c>
      <c r="I14" s="57">
        <f t="shared" si="0"/>
        <v>3.8767931434492198E-2</v>
      </c>
      <c r="J14" s="63">
        <f t="shared" si="1"/>
        <v>1.3819515705850769</v>
      </c>
      <c r="K14" s="58">
        <f t="shared" si="2"/>
        <v>2.3594031790846905</v>
      </c>
    </row>
    <row r="15" spans="2:11" x14ac:dyDescent="0.3">
      <c r="B15" s="12" t="s">
        <v>6</v>
      </c>
      <c r="C15" s="62">
        <v>28.404480600788986</v>
      </c>
      <c r="D15" s="62">
        <v>29.149265004610459</v>
      </c>
      <c r="E15" s="62">
        <v>31.913574337040618</v>
      </c>
      <c r="F15" s="62">
        <v>34.019262490944229</v>
      </c>
      <c r="I15" s="57">
        <f t="shared" si="0"/>
        <v>0.74478440382147326</v>
      </c>
      <c r="J15" s="63">
        <f t="shared" si="1"/>
        <v>3.5090937362516321</v>
      </c>
      <c r="K15" s="58">
        <f t="shared" si="2"/>
        <v>5.6147818901552426</v>
      </c>
    </row>
    <row r="16" spans="2:11" x14ac:dyDescent="0.3">
      <c r="B16" s="12" t="s">
        <v>7</v>
      </c>
      <c r="C16" s="62">
        <v>28.404480600788986</v>
      </c>
      <c r="D16" s="62">
        <v>30.01562721495435</v>
      </c>
      <c r="E16" s="62">
        <v>32.862096188217294</v>
      </c>
      <c r="F16" s="62">
        <v>35.030368720938768</v>
      </c>
      <c r="I16" s="57">
        <f t="shared" si="0"/>
        <v>1.6111466141653636</v>
      </c>
      <c r="J16" s="63">
        <f t="shared" si="1"/>
        <v>4.4576155874283074</v>
      </c>
      <c r="K16" s="58">
        <f t="shared" si="2"/>
        <v>6.6258881201497815</v>
      </c>
    </row>
    <row r="17" spans="2:11" x14ac:dyDescent="0.3">
      <c r="B17" s="12" t="s">
        <v>8</v>
      </c>
      <c r="C17" s="62">
        <v>28.404480600788986</v>
      </c>
      <c r="D17" s="62">
        <v>30.889198411995288</v>
      </c>
      <c r="E17" s="62">
        <v>33.818510675205353</v>
      </c>
      <c r="F17" s="62">
        <v>36.0498883504033</v>
      </c>
      <c r="I17" s="57">
        <f t="shared" si="0"/>
        <v>2.484717811206302</v>
      </c>
      <c r="J17" s="63">
        <f t="shared" si="1"/>
        <v>5.4140300744163667</v>
      </c>
      <c r="K17" s="58">
        <f t="shared" si="2"/>
        <v>7.6454077496143142</v>
      </c>
    </row>
    <row r="18" spans="2:11" x14ac:dyDescent="0.3">
      <c r="B18" s="12" t="s">
        <v>9</v>
      </c>
      <c r="C18" s="62">
        <v>28.404480600788986</v>
      </c>
      <c r="D18" s="62">
        <v>31.788193919873859</v>
      </c>
      <c r="E18" s="62">
        <v>34.802760534157557</v>
      </c>
      <c r="F18" s="62">
        <v>37.099079956293316</v>
      </c>
      <c r="I18" s="59">
        <f t="shared" si="0"/>
        <v>3.3837133190848725</v>
      </c>
      <c r="J18" s="60">
        <f t="shared" si="1"/>
        <v>6.3982799333685705</v>
      </c>
      <c r="K18" s="61">
        <f t="shared" si="2"/>
        <v>8.6945993555043302</v>
      </c>
    </row>
    <row r="19" spans="2:11" x14ac:dyDescent="0.3">
      <c r="B19" s="12" t="s">
        <v>10</v>
      </c>
      <c r="C19" s="62">
        <v>28.404480600788986</v>
      </c>
      <c r="D19" s="62">
        <v>32.713353684668597</v>
      </c>
      <c r="E19" s="62">
        <v>35.815655882384895</v>
      </c>
      <c r="F19" s="62">
        <v>38.178807108234686</v>
      </c>
      <c r="I19" s="57">
        <f t="shared" si="0"/>
        <v>4.308873083879611</v>
      </c>
      <c r="J19" s="63">
        <f t="shared" si="1"/>
        <v>7.4111752815959093</v>
      </c>
      <c r="K19" s="58">
        <f t="shared" si="2"/>
        <v>9.7743265074457</v>
      </c>
    </row>
    <row r="20" spans="2:11" x14ac:dyDescent="0.3">
      <c r="B20" s="12" t="s">
        <v>11</v>
      </c>
      <c r="C20" s="62">
        <v>28.404480600788986</v>
      </c>
      <c r="D20" s="62">
        <v>33.665439187759524</v>
      </c>
      <c r="E20" s="62">
        <v>36.858030414754928</v>
      </c>
      <c r="F20" s="62">
        <v>39.289958509079611</v>
      </c>
      <c r="I20" s="57">
        <f t="shared" si="0"/>
        <v>5.2609585869705384</v>
      </c>
      <c r="J20" s="63">
        <f t="shared" si="1"/>
        <v>8.4535498139659424</v>
      </c>
      <c r="K20" s="58">
        <f t="shared" si="2"/>
        <v>10.885477908290625</v>
      </c>
    </row>
    <row r="21" spans="2:11" x14ac:dyDescent="0.3">
      <c r="B21" s="12" t="s">
        <v>94</v>
      </c>
      <c r="C21" s="62">
        <v>28.404480600788986</v>
      </c>
      <c r="D21" s="62">
        <v>34.645234072588977</v>
      </c>
      <c r="E21" s="62">
        <v>37.930742089890174</v>
      </c>
      <c r="F21" s="62">
        <v>40.433448726380995</v>
      </c>
      <c r="I21" s="57">
        <f t="shared" si="0"/>
        <v>6.2407534717999908</v>
      </c>
      <c r="J21" s="63">
        <f t="shared" si="1"/>
        <v>9.5262614891011879</v>
      </c>
      <c r="K21" s="58">
        <f t="shared" si="2"/>
        <v>12.028968125592009</v>
      </c>
    </row>
    <row r="22" spans="2:11" x14ac:dyDescent="0.3">
      <c r="B22" s="12" t="s">
        <v>72</v>
      </c>
      <c r="C22" s="62">
        <v>28.404480600788986</v>
      </c>
      <c r="D22" s="62">
        <v>35.577662952550561</v>
      </c>
      <c r="E22" s="62">
        <v>38.951595904555859</v>
      </c>
      <c r="F22" s="62">
        <v>41.521659451987041</v>
      </c>
      <c r="I22" s="57">
        <f t="shared" si="0"/>
        <v>7.1731823517615751</v>
      </c>
      <c r="J22" s="63">
        <f t="shared" si="1"/>
        <v>10.547115303766873</v>
      </c>
      <c r="K22" s="58">
        <f t="shared" si="2"/>
        <v>13.117178851198055</v>
      </c>
    </row>
    <row r="23" spans="2:11" x14ac:dyDescent="0.3">
      <c r="B23" s="12" t="s">
        <v>95</v>
      </c>
      <c r="C23" s="62">
        <v>28.404480600788986</v>
      </c>
      <c r="D23" s="62">
        <v>36.535186874859519</v>
      </c>
      <c r="E23" s="62">
        <v>39.999924597209635</v>
      </c>
      <c r="F23" s="62">
        <v>42.639157874305226</v>
      </c>
      <c r="I23" s="57">
        <f t="shared" si="0"/>
        <v>8.1307062740705334</v>
      </c>
      <c r="J23" s="63">
        <f t="shared" si="1"/>
        <v>11.595443996420649</v>
      </c>
      <c r="K23" s="58">
        <f t="shared" si="2"/>
        <v>14.23467727351624</v>
      </c>
    </row>
    <row r="24" spans="2:11" x14ac:dyDescent="0.3">
      <c r="B24" s="12" t="s">
        <v>96</v>
      </c>
      <c r="C24" s="62">
        <v>28.404480600788986</v>
      </c>
      <c r="D24" s="62">
        <v>37.518481238105444</v>
      </c>
      <c r="E24" s="62">
        <v>41.076467616447971</v>
      </c>
      <c r="F24" s="62">
        <v>43.786732231457563</v>
      </c>
      <c r="I24" s="59">
        <f t="shared" si="0"/>
        <v>9.1140006373164582</v>
      </c>
      <c r="J24" s="60">
        <f t="shared" si="1"/>
        <v>12.671987015658985</v>
      </c>
      <c r="K24" s="61">
        <f t="shared" si="2"/>
        <v>15.382251630668577</v>
      </c>
    </row>
    <row r="25" spans="2:11" x14ac:dyDescent="0.3">
      <c r="B25" s="6"/>
      <c r="C25" s="13"/>
      <c r="D25" s="13"/>
      <c r="E25" s="13"/>
      <c r="F25" s="13"/>
      <c r="I25" s="50"/>
    </row>
    <row r="26" spans="2:11" x14ac:dyDescent="0.3">
      <c r="B26" s="15" t="s">
        <v>110</v>
      </c>
      <c r="C26" s="14"/>
      <c r="D26" s="16">
        <f>D18-$C18</f>
        <v>3.3837133190848725</v>
      </c>
      <c r="E26" s="16">
        <f t="shared" ref="E26:F26" si="3">E18-$C18</f>
        <v>6.3982799333685705</v>
      </c>
      <c r="F26" s="16">
        <f t="shared" si="3"/>
        <v>8.6945993555043302</v>
      </c>
    </row>
    <row r="27" spans="2:11" x14ac:dyDescent="0.3">
      <c r="B27" s="7"/>
    </row>
    <row r="28" spans="2:11" x14ac:dyDescent="0.3">
      <c r="B28" s="17" t="s">
        <v>91</v>
      </c>
      <c r="C28" s="18"/>
      <c r="D28" s="19">
        <f>D24-$C24</f>
        <v>9.1140006373164582</v>
      </c>
      <c r="E28" s="19">
        <f t="shared" ref="E28:F28" si="4">E24-$C24</f>
        <v>12.671987015658985</v>
      </c>
      <c r="F28" s="19">
        <f t="shared" si="4"/>
        <v>15.382251630668577</v>
      </c>
    </row>
    <row r="29" spans="2:11" x14ac:dyDescent="0.3">
      <c r="B29" s="20"/>
      <c r="C29" s="20"/>
      <c r="D29" s="20"/>
      <c r="E29" s="20"/>
      <c r="F29" s="20"/>
    </row>
    <row r="30" spans="2:11" x14ac:dyDescent="0.3">
      <c r="B30" s="20" t="s">
        <v>92</v>
      </c>
      <c r="C30" s="20"/>
      <c r="D30" s="20"/>
      <c r="E30" s="20"/>
      <c r="F30" s="20"/>
    </row>
    <row r="31" spans="2:11" x14ac:dyDescent="0.3">
      <c r="B31" s="20" t="s">
        <v>12</v>
      </c>
      <c r="C31" s="21">
        <f>C24-$C13</f>
        <v>1.5408078177773206</v>
      </c>
      <c r="D31" s="21">
        <f t="shared" ref="D31:F31" si="5">D24-$C13</f>
        <v>10.654808455093779</v>
      </c>
      <c r="E31" s="21">
        <f t="shared" si="5"/>
        <v>14.212794833436305</v>
      </c>
      <c r="F31" s="21">
        <f t="shared" si="5"/>
        <v>16.923059448445898</v>
      </c>
    </row>
    <row r="32" spans="2:11" x14ac:dyDescent="0.3">
      <c r="B32" s="20" t="s">
        <v>13</v>
      </c>
      <c r="C32" s="22">
        <f>C31/$C13</f>
        <v>5.7356558435736789E-2</v>
      </c>
      <c r="D32" s="22">
        <f t="shared" ref="D32:F32" si="6">D31/$C13</f>
        <v>0.39662515774208579</v>
      </c>
      <c r="E32" s="22">
        <f t="shared" si="6"/>
        <v>0.52907117162416983</v>
      </c>
      <c r="F32" s="22">
        <f t="shared" si="6"/>
        <v>0.6299607497880142</v>
      </c>
    </row>
    <row r="33" spans="2:12" x14ac:dyDescent="0.3">
      <c r="B33" s="20"/>
      <c r="C33" s="23"/>
      <c r="D33" s="23"/>
      <c r="E33" s="23"/>
      <c r="F33" s="23"/>
    </row>
    <row r="34" spans="2:12" x14ac:dyDescent="0.3">
      <c r="B34" s="20" t="s">
        <v>14</v>
      </c>
      <c r="C34" s="24">
        <f>C31/11</f>
        <v>0.14007343797975641</v>
      </c>
      <c r="D34" s="24">
        <f t="shared" ref="D34:F34" si="7">D31/11</f>
        <v>0.96861895046307078</v>
      </c>
      <c r="E34" s="24">
        <f t="shared" si="7"/>
        <v>1.2920722575851187</v>
      </c>
      <c r="F34" s="24">
        <f t="shared" si="7"/>
        <v>1.5384599498587179</v>
      </c>
    </row>
    <row r="35" spans="2:12" x14ac:dyDescent="0.3">
      <c r="B35" s="20" t="s">
        <v>15</v>
      </c>
      <c r="C35" s="25">
        <f>(C24/C13)^(1/11)-1</f>
        <v>5.0830551676743774E-3</v>
      </c>
      <c r="D35" s="25">
        <f t="shared" ref="D35:F35" si="8">(D24/D13)^(1/11)-1</f>
        <v>3.0834816052285552E-2</v>
      </c>
      <c r="E35" s="25">
        <f t="shared" si="8"/>
        <v>3.9360372607481153E-2</v>
      </c>
      <c r="F35" s="25">
        <f t="shared" si="8"/>
        <v>4.5415251012830504E-2</v>
      </c>
    </row>
    <row r="36" spans="2:12" x14ac:dyDescent="0.3">
      <c r="B36" s="20"/>
      <c r="C36" s="23"/>
      <c r="D36" s="23"/>
      <c r="E36" s="23"/>
      <c r="F36" s="23"/>
      <c r="G36" s="6"/>
      <c r="H36" s="6"/>
      <c r="I36" s="6"/>
      <c r="J36" s="6"/>
      <c r="K36" s="6"/>
      <c r="L36" s="6"/>
    </row>
    <row r="37" spans="2:12" x14ac:dyDescent="0.3">
      <c r="B37" s="20"/>
      <c r="C37" s="23"/>
      <c r="D37" s="23"/>
      <c r="E37" s="23"/>
      <c r="F37" s="23"/>
    </row>
    <row r="38" spans="2:12" x14ac:dyDescent="0.3">
      <c r="B38" s="20" t="s">
        <v>73</v>
      </c>
      <c r="C38" s="23"/>
      <c r="D38" s="21">
        <f>D28</f>
        <v>9.1140006373164582</v>
      </c>
      <c r="E38" s="21">
        <f t="shared" ref="E38:F38" si="9">E28</f>
        <v>12.671987015658985</v>
      </c>
      <c r="F38" s="21">
        <f t="shared" si="9"/>
        <v>15.382251630668577</v>
      </c>
    </row>
    <row r="39" spans="2:12" x14ac:dyDescent="0.3">
      <c r="B39" s="20" t="s">
        <v>16</v>
      </c>
      <c r="C39" s="23"/>
      <c r="D39" s="22">
        <f>D38/D13</f>
        <v>0.33926859930634901</v>
      </c>
      <c r="E39" s="22">
        <f t="shared" ref="E39:F39" si="10">E38/E13</f>
        <v>0.47171461318843305</v>
      </c>
      <c r="F39" s="22">
        <f t="shared" si="10"/>
        <v>0.57260419135227736</v>
      </c>
    </row>
  </sheetData>
  <mergeCells count="1">
    <mergeCell ref="I10:K10"/>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26E3A-8AFE-4E95-967F-4A3BF881B803}">
  <dimension ref="B2:W21"/>
  <sheetViews>
    <sheetView showGridLines="0" topLeftCell="K4" zoomScale="85" zoomScaleNormal="85" workbookViewId="0">
      <selection activeCell="T10" sqref="T10"/>
    </sheetView>
  </sheetViews>
  <sheetFormatPr defaultRowHeight="14.5" x14ac:dyDescent="0.35"/>
  <cols>
    <col min="2" max="2" width="8.6328125" customWidth="1"/>
    <col min="9" max="9" width="11.36328125" customWidth="1"/>
    <col min="10" max="17" width="20.6328125" customWidth="1"/>
    <col min="18" max="18" width="21" customWidth="1"/>
    <col min="19" max="19" width="20.54296875" customWidth="1"/>
  </cols>
  <sheetData>
    <row r="2" spans="2:23" ht="32.75" customHeight="1" x14ac:dyDescent="0.35">
      <c r="B2" s="72" t="s">
        <v>102</v>
      </c>
      <c r="C2" s="72"/>
      <c r="D2" s="72"/>
      <c r="E2" s="72"/>
      <c r="F2" s="72"/>
      <c r="G2" s="72"/>
      <c r="H2" s="72"/>
      <c r="I2" s="72"/>
      <c r="J2" s="72"/>
      <c r="K2" s="72"/>
      <c r="L2" s="72"/>
      <c r="M2" s="72"/>
      <c r="N2" s="72"/>
      <c r="O2" s="72"/>
      <c r="P2" s="43"/>
      <c r="Q2" s="43"/>
    </row>
    <row r="3" spans="2:23" ht="29.75" customHeight="1" x14ac:dyDescent="0.35">
      <c r="B3" s="72"/>
      <c r="C3" s="72"/>
      <c r="D3" s="72"/>
      <c r="E3" s="72"/>
      <c r="F3" s="72"/>
      <c r="G3" s="72"/>
      <c r="H3" s="72"/>
      <c r="I3" s="72"/>
      <c r="J3" s="72"/>
      <c r="K3" s="72"/>
      <c r="L3" s="72"/>
      <c r="M3" s="72"/>
      <c r="N3" s="72"/>
      <c r="O3" s="72"/>
      <c r="P3" s="43"/>
      <c r="Q3" s="43"/>
    </row>
    <row r="5" spans="2:23" ht="18" x14ac:dyDescent="0.35">
      <c r="B5" s="26" t="s">
        <v>17</v>
      </c>
    </row>
    <row r="6" spans="2:23" x14ac:dyDescent="0.35">
      <c r="B6" s="2"/>
      <c r="C6" s="2"/>
      <c r="D6" s="2"/>
      <c r="E6" s="2"/>
      <c r="F6" s="2"/>
      <c r="G6" s="2"/>
      <c r="H6" s="2"/>
      <c r="I6" s="2"/>
      <c r="J6" s="2"/>
      <c r="K6" s="2"/>
      <c r="L6" s="2"/>
      <c r="M6" s="2"/>
      <c r="N6" s="2"/>
      <c r="O6" s="2"/>
      <c r="P6" s="2"/>
      <c r="Q6" s="2"/>
    </row>
    <row r="7" spans="2:23" ht="34.5" customHeight="1" x14ac:dyDescent="0.35">
      <c r="B7" s="31"/>
      <c r="C7" s="31"/>
      <c r="D7" s="31"/>
      <c r="E7" s="31"/>
      <c r="F7" s="31"/>
      <c r="G7" s="31"/>
      <c r="H7" s="31"/>
      <c r="I7" s="31"/>
      <c r="J7" s="32" t="s">
        <v>18</v>
      </c>
      <c r="K7" s="33" t="s">
        <v>19</v>
      </c>
      <c r="L7" s="33" t="s">
        <v>20</v>
      </c>
      <c r="M7" s="33" t="s">
        <v>21</v>
      </c>
      <c r="N7" s="65" t="s">
        <v>22</v>
      </c>
      <c r="O7" s="80"/>
      <c r="P7" s="65" t="s">
        <v>74</v>
      </c>
      <c r="Q7" s="66"/>
      <c r="R7" s="65" t="s">
        <v>97</v>
      </c>
      <c r="S7" s="66"/>
      <c r="U7" s="71" t="s">
        <v>106</v>
      </c>
      <c r="V7" s="71"/>
      <c r="W7" s="71"/>
    </row>
    <row r="8" spans="2:23" x14ac:dyDescent="0.35">
      <c r="B8" s="31"/>
      <c r="C8" s="31"/>
      <c r="D8" s="31"/>
      <c r="E8" s="31"/>
      <c r="F8" s="31"/>
      <c r="G8" s="31"/>
      <c r="H8" s="31"/>
      <c r="I8" s="31"/>
      <c r="J8" s="34" t="s">
        <v>23</v>
      </c>
      <c r="K8" s="34" t="s">
        <v>24</v>
      </c>
      <c r="L8" s="35" t="s">
        <v>25</v>
      </c>
      <c r="M8" s="41">
        <v>44105</v>
      </c>
      <c r="N8" s="78" t="s">
        <v>26</v>
      </c>
      <c r="O8" s="79"/>
      <c r="P8" s="67">
        <v>45170</v>
      </c>
      <c r="Q8" s="68"/>
      <c r="R8" s="67">
        <v>45778</v>
      </c>
      <c r="S8" s="68"/>
      <c r="U8" s="71"/>
      <c r="V8" s="71"/>
      <c r="W8" s="71"/>
    </row>
    <row r="9" spans="2:23" ht="40.5" customHeight="1" x14ac:dyDescent="0.35">
      <c r="B9" s="31"/>
      <c r="C9" s="31"/>
      <c r="D9" s="31"/>
      <c r="E9" s="31"/>
      <c r="F9" s="31"/>
      <c r="G9" s="31"/>
      <c r="H9" s="31"/>
      <c r="I9" s="31"/>
      <c r="J9" s="38" t="s">
        <v>27</v>
      </c>
      <c r="K9" s="38" t="s">
        <v>28</v>
      </c>
      <c r="L9" s="38" t="s">
        <v>28</v>
      </c>
      <c r="M9" s="38" t="s">
        <v>28</v>
      </c>
      <c r="N9" s="39" t="s">
        <v>28</v>
      </c>
      <c r="O9" s="45" t="s">
        <v>29</v>
      </c>
      <c r="P9" s="39" t="s">
        <v>86</v>
      </c>
      <c r="Q9" s="44" t="s">
        <v>85</v>
      </c>
      <c r="R9" s="39" t="s">
        <v>114</v>
      </c>
      <c r="S9" s="44" t="s">
        <v>98</v>
      </c>
      <c r="U9" s="71"/>
      <c r="V9" s="71"/>
      <c r="W9" s="71"/>
    </row>
    <row r="10" spans="2:23" ht="52.5" customHeight="1" x14ac:dyDescent="0.35">
      <c r="B10" s="31"/>
      <c r="C10" s="31"/>
      <c r="D10" s="31"/>
      <c r="E10" s="31"/>
      <c r="F10" s="31"/>
      <c r="G10" s="31"/>
      <c r="H10" s="31"/>
      <c r="I10" s="36" t="s">
        <v>30</v>
      </c>
      <c r="J10" s="40" t="s">
        <v>31</v>
      </c>
      <c r="K10" s="40" t="s">
        <v>32</v>
      </c>
      <c r="L10" s="40" t="s">
        <v>33</v>
      </c>
      <c r="M10" s="40" t="s">
        <v>34</v>
      </c>
      <c r="N10" s="76" t="s">
        <v>35</v>
      </c>
      <c r="O10" s="77"/>
      <c r="P10" s="69" t="s">
        <v>75</v>
      </c>
      <c r="Q10" s="70"/>
      <c r="R10" s="69" t="s">
        <v>105</v>
      </c>
      <c r="S10" s="70"/>
      <c r="U10" s="71"/>
      <c r="V10" s="71"/>
      <c r="W10" s="71"/>
    </row>
    <row r="11" spans="2:23" x14ac:dyDescent="0.35">
      <c r="B11" s="31"/>
      <c r="C11" s="31"/>
      <c r="D11" s="31"/>
      <c r="E11" s="31"/>
      <c r="F11" s="31"/>
      <c r="G11" s="31"/>
      <c r="H11" s="31"/>
      <c r="I11" s="37" t="s">
        <v>99</v>
      </c>
      <c r="J11" s="27" t="s">
        <v>36</v>
      </c>
      <c r="K11" s="27" t="s">
        <v>37</v>
      </c>
      <c r="L11" s="27" t="s">
        <v>38</v>
      </c>
      <c r="M11" s="27" t="s">
        <v>39</v>
      </c>
      <c r="N11" s="27" t="s">
        <v>40</v>
      </c>
      <c r="O11" s="27" t="s">
        <v>41</v>
      </c>
      <c r="P11" s="47" t="s">
        <v>80</v>
      </c>
      <c r="Q11" s="46" t="s">
        <v>76</v>
      </c>
      <c r="R11" s="47" t="s">
        <v>111</v>
      </c>
      <c r="S11" s="46" t="s">
        <v>107</v>
      </c>
      <c r="U11" s="71"/>
      <c r="V11" s="71"/>
      <c r="W11" s="71"/>
    </row>
    <row r="12" spans="2:23" x14ac:dyDescent="0.35">
      <c r="B12" s="31"/>
      <c r="C12" s="31"/>
      <c r="D12" s="31"/>
      <c r="E12" s="31"/>
      <c r="F12" s="31"/>
      <c r="G12" s="31"/>
      <c r="H12" s="31"/>
      <c r="I12" s="37" t="s">
        <v>42</v>
      </c>
      <c r="J12" s="28" t="s">
        <v>43</v>
      </c>
      <c r="K12" s="27" t="s">
        <v>44</v>
      </c>
      <c r="L12" s="27" t="s">
        <v>45</v>
      </c>
      <c r="M12" s="27" t="s">
        <v>46</v>
      </c>
      <c r="N12" s="28" t="s">
        <v>43</v>
      </c>
      <c r="O12" s="28" t="s">
        <v>43</v>
      </c>
      <c r="P12" s="28" t="s">
        <v>43</v>
      </c>
      <c r="Q12" s="28" t="s">
        <v>43</v>
      </c>
      <c r="R12" s="51" t="s">
        <v>43</v>
      </c>
      <c r="S12" s="51" t="s">
        <v>43</v>
      </c>
      <c r="U12" s="71"/>
      <c r="V12" s="71"/>
      <c r="W12" s="71"/>
    </row>
    <row r="13" spans="2:23" x14ac:dyDescent="0.35">
      <c r="B13" s="31"/>
      <c r="C13" s="31"/>
      <c r="D13" s="31"/>
      <c r="E13" s="31"/>
      <c r="F13" s="31"/>
      <c r="G13" s="31"/>
      <c r="H13" s="31"/>
      <c r="I13" s="37" t="s">
        <v>47</v>
      </c>
      <c r="J13" s="27" t="s">
        <v>48</v>
      </c>
      <c r="K13" s="28" t="s">
        <v>43</v>
      </c>
      <c r="L13" s="28" t="s">
        <v>43</v>
      </c>
      <c r="M13" s="28" t="s">
        <v>43</v>
      </c>
      <c r="N13" s="28" t="s">
        <v>43</v>
      </c>
      <c r="O13" s="28" t="s">
        <v>43</v>
      </c>
      <c r="P13" s="28" t="s">
        <v>43</v>
      </c>
      <c r="Q13" s="28" t="s">
        <v>43</v>
      </c>
      <c r="R13" s="51" t="s">
        <v>43</v>
      </c>
      <c r="S13" s="51" t="s">
        <v>43</v>
      </c>
      <c r="U13" s="71"/>
      <c r="V13" s="71"/>
      <c r="W13" s="71"/>
    </row>
    <row r="14" spans="2:23" x14ac:dyDescent="0.35">
      <c r="B14" s="31"/>
      <c r="C14" s="31"/>
      <c r="D14" s="31"/>
      <c r="E14" s="31"/>
      <c r="F14" s="31"/>
      <c r="G14" s="31"/>
      <c r="H14" s="31"/>
      <c r="I14" s="37" t="s">
        <v>49</v>
      </c>
      <c r="J14" s="28" t="s">
        <v>43</v>
      </c>
      <c r="K14" s="28" t="s">
        <v>43</v>
      </c>
      <c r="L14" s="28" t="s">
        <v>43</v>
      </c>
      <c r="M14" s="27" t="s">
        <v>50</v>
      </c>
      <c r="N14" s="28" t="s">
        <v>43</v>
      </c>
      <c r="O14" s="28" t="s">
        <v>43</v>
      </c>
      <c r="P14" s="28" t="s">
        <v>43</v>
      </c>
      <c r="Q14" s="28" t="s">
        <v>43</v>
      </c>
      <c r="R14" s="51" t="s">
        <v>43</v>
      </c>
      <c r="S14" s="51" t="s">
        <v>43</v>
      </c>
      <c r="U14" s="71"/>
      <c r="V14" s="71"/>
      <c r="W14" s="71"/>
    </row>
    <row r="15" spans="2:23" x14ac:dyDescent="0.35">
      <c r="B15" s="31"/>
      <c r="C15" s="31"/>
      <c r="D15" s="31"/>
      <c r="E15" s="31"/>
      <c r="F15" s="31"/>
      <c r="G15" s="31"/>
      <c r="H15" s="31"/>
      <c r="I15" s="37" t="s">
        <v>51</v>
      </c>
      <c r="J15" s="28" t="s">
        <v>43</v>
      </c>
      <c r="K15" s="27" t="s">
        <v>52</v>
      </c>
      <c r="L15" s="27" t="s">
        <v>53</v>
      </c>
      <c r="M15" s="27" t="s">
        <v>54</v>
      </c>
      <c r="N15" s="28" t="s">
        <v>43</v>
      </c>
      <c r="O15" s="28" t="s">
        <v>43</v>
      </c>
      <c r="P15" s="28" t="s">
        <v>43</v>
      </c>
      <c r="Q15" s="28" t="s">
        <v>43</v>
      </c>
      <c r="R15" s="51" t="s">
        <v>43</v>
      </c>
      <c r="S15" s="51" t="s">
        <v>43</v>
      </c>
      <c r="U15" s="71"/>
      <c r="V15" s="71"/>
      <c r="W15" s="71"/>
    </row>
    <row r="16" spans="2:23" x14ac:dyDescent="0.35">
      <c r="B16" s="31"/>
      <c r="C16" s="31"/>
      <c r="D16" s="31"/>
      <c r="E16" s="31"/>
      <c r="F16" s="31"/>
      <c r="G16" s="31"/>
      <c r="H16" s="31"/>
      <c r="I16" s="37" t="s">
        <v>100</v>
      </c>
      <c r="J16" s="28" t="s">
        <v>43</v>
      </c>
      <c r="K16" s="28" t="s">
        <v>43</v>
      </c>
      <c r="L16" s="28" t="s">
        <v>43</v>
      </c>
      <c r="M16" s="27" t="s">
        <v>44</v>
      </c>
      <c r="N16" s="27" t="s">
        <v>55</v>
      </c>
      <c r="O16" s="27" t="s">
        <v>56</v>
      </c>
      <c r="P16" s="27" t="s">
        <v>81</v>
      </c>
      <c r="Q16" s="27" t="s">
        <v>77</v>
      </c>
      <c r="R16" s="27" t="s">
        <v>112</v>
      </c>
      <c r="S16" s="27" t="s">
        <v>109</v>
      </c>
      <c r="U16" s="71"/>
      <c r="V16" s="71"/>
      <c r="W16" s="71"/>
    </row>
    <row r="17" spans="2:23" x14ac:dyDescent="0.35">
      <c r="B17" s="31"/>
      <c r="C17" s="31"/>
      <c r="D17" s="31"/>
      <c r="E17" s="31"/>
      <c r="F17" s="31"/>
      <c r="G17" s="31"/>
      <c r="H17" s="31"/>
      <c r="I17" s="37" t="s">
        <v>101</v>
      </c>
      <c r="J17" s="28" t="s">
        <v>43</v>
      </c>
      <c r="K17" s="28" t="s">
        <v>43</v>
      </c>
      <c r="L17" s="28" t="s">
        <v>43</v>
      </c>
      <c r="M17" s="27" t="s">
        <v>57</v>
      </c>
      <c r="N17" s="27" t="s">
        <v>58</v>
      </c>
      <c r="O17" s="27" t="s">
        <v>59</v>
      </c>
      <c r="P17" s="27" t="s">
        <v>82</v>
      </c>
      <c r="Q17" s="27" t="s">
        <v>78</v>
      </c>
      <c r="R17" s="52" t="s">
        <v>113</v>
      </c>
      <c r="S17" s="27" t="s">
        <v>108</v>
      </c>
      <c r="U17" s="71"/>
      <c r="V17" s="71"/>
      <c r="W17" s="71"/>
    </row>
    <row r="18" spans="2:23" x14ac:dyDescent="0.35">
      <c r="B18" s="31"/>
      <c r="C18" s="31"/>
      <c r="D18" s="31"/>
      <c r="E18" s="31"/>
      <c r="F18" s="31"/>
      <c r="G18" s="31"/>
      <c r="H18" s="31"/>
      <c r="I18" s="37" t="s">
        <v>87</v>
      </c>
      <c r="J18" s="28" t="s">
        <v>43</v>
      </c>
      <c r="K18" s="28" t="s">
        <v>43</v>
      </c>
      <c r="L18" s="28" t="s">
        <v>43</v>
      </c>
      <c r="M18" s="27" t="s">
        <v>60</v>
      </c>
      <c r="N18" s="27" t="s">
        <v>61</v>
      </c>
      <c r="O18" s="27" t="s">
        <v>62</v>
      </c>
      <c r="P18" s="27" t="s">
        <v>83</v>
      </c>
      <c r="Q18" s="27" t="s">
        <v>79</v>
      </c>
      <c r="R18" s="51" t="s">
        <v>43</v>
      </c>
      <c r="S18" s="51" t="s">
        <v>43</v>
      </c>
      <c r="U18" s="71"/>
      <c r="V18" s="71"/>
      <c r="W18" s="71"/>
    </row>
    <row r="19" spans="2:23" x14ac:dyDescent="0.35">
      <c r="B19" s="31"/>
      <c r="C19" s="31"/>
      <c r="D19" s="31"/>
      <c r="E19" s="31"/>
      <c r="F19" s="31"/>
      <c r="G19" s="31"/>
      <c r="H19" s="31"/>
      <c r="I19" s="37" t="s">
        <v>63</v>
      </c>
      <c r="J19" s="27" t="s">
        <v>64</v>
      </c>
      <c r="K19" s="27" t="s">
        <v>65</v>
      </c>
      <c r="L19" s="27" t="s">
        <v>65</v>
      </c>
      <c r="M19" s="28" t="s">
        <v>43</v>
      </c>
      <c r="N19" s="28" t="s">
        <v>43</v>
      </c>
      <c r="O19" s="28" t="s">
        <v>43</v>
      </c>
      <c r="P19" s="28" t="s">
        <v>43</v>
      </c>
      <c r="Q19" s="28" t="s">
        <v>43</v>
      </c>
      <c r="R19" s="51" t="s">
        <v>43</v>
      </c>
      <c r="S19" s="51" t="s">
        <v>43</v>
      </c>
      <c r="U19" s="71"/>
      <c r="V19" s="71"/>
      <c r="W19" s="71"/>
    </row>
    <row r="20" spans="2:23" ht="64.25" customHeight="1" x14ac:dyDescent="0.35">
      <c r="B20" s="74" t="s">
        <v>66</v>
      </c>
      <c r="C20" s="74"/>
      <c r="D20" s="74"/>
      <c r="E20" s="74"/>
      <c r="F20" s="74"/>
      <c r="G20" s="74"/>
      <c r="H20" s="74"/>
      <c r="I20" s="75"/>
      <c r="J20" s="73" t="s">
        <v>67</v>
      </c>
      <c r="K20" s="73" t="s">
        <v>68</v>
      </c>
      <c r="L20" s="73"/>
      <c r="M20" s="73"/>
      <c r="N20" s="29" t="s">
        <v>69</v>
      </c>
      <c r="O20" s="30" t="s">
        <v>43</v>
      </c>
      <c r="P20" s="30" t="s">
        <v>43</v>
      </c>
      <c r="Q20" s="30" t="s">
        <v>43</v>
      </c>
      <c r="R20" s="53" t="s">
        <v>43</v>
      </c>
      <c r="S20" s="53" t="s">
        <v>43</v>
      </c>
      <c r="U20" s="71"/>
      <c r="V20" s="71"/>
      <c r="W20" s="71"/>
    </row>
    <row r="21" spans="2:23" ht="64.25" customHeight="1" x14ac:dyDescent="0.35">
      <c r="B21" s="74"/>
      <c r="C21" s="74"/>
      <c r="D21" s="74"/>
      <c r="E21" s="74"/>
      <c r="F21" s="74"/>
      <c r="G21" s="74"/>
      <c r="H21" s="74"/>
      <c r="I21" s="75"/>
      <c r="J21" s="73"/>
      <c r="K21" s="73" t="s">
        <v>70</v>
      </c>
      <c r="L21" s="73"/>
      <c r="M21" s="73"/>
      <c r="N21" s="29" t="s">
        <v>71</v>
      </c>
      <c r="O21" s="30" t="s">
        <v>43</v>
      </c>
      <c r="P21" s="30" t="s">
        <v>43</v>
      </c>
      <c r="Q21" s="30" t="s">
        <v>43</v>
      </c>
      <c r="R21" s="53" t="s">
        <v>43</v>
      </c>
      <c r="S21" s="53" t="s">
        <v>43</v>
      </c>
      <c r="U21" s="71"/>
      <c r="V21" s="71"/>
      <c r="W21" s="71"/>
    </row>
  </sheetData>
  <mergeCells count="15">
    <mergeCell ref="B2:O3"/>
    <mergeCell ref="J20:J21"/>
    <mergeCell ref="K20:M20"/>
    <mergeCell ref="K21:M21"/>
    <mergeCell ref="B20:I21"/>
    <mergeCell ref="N10:O10"/>
    <mergeCell ref="N8:O8"/>
    <mergeCell ref="N7:O7"/>
    <mergeCell ref="R7:S7"/>
    <mergeCell ref="R8:S8"/>
    <mergeCell ref="R10:S10"/>
    <mergeCell ref="U7:W21"/>
    <mergeCell ref="P7:Q7"/>
    <mergeCell ref="P8:Q8"/>
    <mergeCell ref="P10:Q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678c419-316d-41db-88ec-4efc96b8b7e9">
      <UserInfo>
        <DisplayName>Anita Charlesworth</DisplayName>
        <AccountId>5731</AccountId>
        <AccountType/>
      </UserInfo>
      <UserInfo>
        <DisplayName>Hiba Sameen</DisplayName>
        <AccountId>21092</AccountId>
        <AccountType/>
      </UserInfo>
      <UserInfo>
        <DisplayName>Charles Tallack</DisplayName>
        <AccountId>37</AccountId>
        <AccountType/>
      </UserInfo>
      <UserInfo>
        <DisplayName>George Stevenson</DisplayName>
        <AccountId>18279</AccountId>
        <AccountType/>
      </UserInfo>
      <UserInfo>
        <DisplayName>Nihar Shembavnekar</DisplayName>
        <AccountId>12057</AccountId>
        <AccountType/>
      </UserInfo>
      <UserInfo>
        <DisplayName>Laurie Rachet-Jacquet</DisplayName>
        <AccountId>15517</AccountId>
        <AccountType/>
      </UserInfo>
      <UserInfo>
        <DisplayName>Alex Boyle</DisplayName>
        <AccountId>24747</AccountId>
        <AccountType/>
      </UserInfo>
      <UserInfo>
        <DisplayName>Creina Lilburne</DisplayName>
        <AccountId>1127</AccountId>
        <AccountType/>
      </UserInfo>
      <UserInfo>
        <DisplayName>Elaine Kelly</DisplayName>
        <AccountId>7164</AccountId>
        <AccountType/>
      </UserInfo>
      <UserInfo>
        <DisplayName>Icaro Rebolledo</DisplayName>
        <AccountId>21924</AccountId>
        <AccountType/>
      </UserInfo>
      <UserInfo>
        <DisplayName>Peter Stilwell</DisplayName>
        <AccountId>1123</AccountId>
        <AccountType/>
      </UserInfo>
      <UserInfo>
        <DisplayName>Tatjana Cvijanovic</DisplayName>
        <AccountId>21928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D373C00019EF458EA6D41138736B49" ma:contentTypeVersion="6" ma:contentTypeDescription="Create a new document." ma:contentTypeScope="" ma:versionID="8448c9da61610b9d6ae3422e1f501f34">
  <xsd:schema xmlns:xsd="http://www.w3.org/2001/XMLSchema" xmlns:xs="http://www.w3.org/2001/XMLSchema" xmlns:p="http://schemas.microsoft.com/office/2006/metadata/properties" xmlns:ns2="20a160d5-8a42-45e1-bfac-fe9a71c78b37" xmlns:ns3="4678c419-316d-41db-88ec-4efc96b8b7e9" targetNamespace="http://schemas.microsoft.com/office/2006/metadata/properties" ma:root="true" ma:fieldsID="a5011928cfcf09562bd4aeac31222c27" ns2:_="" ns3:_="">
    <xsd:import namespace="20a160d5-8a42-45e1-bfac-fe9a71c78b37"/>
    <xsd:import namespace="4678c419-316d-41db-88ec-4efc96b8b7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a160d5-8a42-45e1-bfac-fe9a71c78b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c419-316d-41db-88ec-4efc96b8b7e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54891-B6F8-4C5F-B95A-CB84EF6790AF}">
  <ds:schemaRefs>
    <ds:schemaRef ds:uri="http://schemas.microsoft.com/office/2006/metadata/properties"/>
    <ds:schemaRef ds:uri="4678c419-316d-41db-88ec-4efc96b8b7e9"/>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20a160d5-8a42-45e1-bfac-fe9a71c78b37"/>
    <ds:schemaRef ds:uri="http://www.w3.org/XML/1998/namespace"/>
  </ds:schemaRefs>
</ds:datastoreItem>
</file>

<file path=customXml/itemProps2.xml><?xml version="1.0" encoding="utf-8"?>
<ds:datastoreItem xmlns:ds="http://schemas.openxmlformats.org/officeDocument/2006/customXml" ds:itemID="{C91D6C62-66B4-4C2B-9F68-3A464BD49D68}">
  <ds:schemaRefs>
    <ds:schemaRef ds:uri="http://schemas.microsoft.com/sharepoint/v3/contenttype/forms"/>
  </ds:schemaRefs>
</ds:datastoreItem>
</file>

<file path=customXml/itemProps3.xml><?xml version="1.0" encoding="utf-8"?>
<ds:datastoreItem xmlns:ds="http://schemas.openxmlformats.org/officeDocument/2006/customXml" ds:itemID="{2B8862DD-80D3-46C6-8CFA-99A1E440E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a160d5-8a42-45e1-bfac-fe9a71c78b37"/>
    <ds:schemaRef ds:uri="4678c419-316d-41db-88ec-4efc96b8b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analysis</vt:lpstr>
      <vt:lpstr>Historical 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Nihar Shembavnekar</dc:creator>
  <cp:keywords/>
  <dc:description/>
  <cp:lastModifiedBy>Sean Agass</cp:lastModifiedBy>
  <cp:revision/>
  <dcterms:created xsi:type="dcterms:W3CDTF">2020-08-10T16:39:15Z</dcterms:created>
  <dcterms:modified xsi:type="dcterms:W3CDTF">2025-05-14T20:01:27Z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0x010100DCD373C00019EF458EA6D41138736B49</vt:lpwstr>
  </property>
  <property fmtid="{D5CDD505-2E9C-101B-9397-08002B2CF9AE}" pid="3" name="MediaServiceImageTags">
    <vt:lpwstr/>
  </property>
</Properties>
</file>